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ACPS) Policy and Standards\ACPS Active\FY 19 Projects\FRMC CB Analysis Group\FRMC_052019_docs\"/>
    </mc:Choice>
  </mc:AlternateContent>
  <bookViews>
    <workbookView xWindow="0" yWindow="0" windowWidth="28800" windowHeight="12210"/>
  </bookViews>
  <sheets>
    <sheet name="Assumptions" sheetId="1" r:id="rId1"/>
    <sheet name="Calculator #1" sheetId="2" r:id="rId2"/>
    <sheet name="Simple Calculator #2" sheetId="3"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4" i="2" l="1"/>
  <c r="B33" i="2"/>
  <c r="B32" i="2"/>
  <c r="B31" i="2"/>
  <c r="B30" i="2"/>
  <c r="B29" i="2"/>
  <c r="B26" i="2"/>
  <c r="B25" i="2"/>
  <c r="B24" i="2"/>
  <c r="B23" i="2"/>
  <c r="B20" i="2"/>
  <c r="B27" i="2" l="1"/>
  <c r="B28" i="2"/>
  <c r="B15" i="2"/>
  <c r="B14" i="2" l="1"/>
  <c r="B10" i="3"/>
  <c r="B8" i="3"/>
  <c r="B5" i="3"/>
</calcChain>
</file>

<file path=xl/sharedStrings.xml><?xml version="1.0" encoding="utf-8"?>
<sst xmlns="http://schemas.openxmlformats.org/spreadsheetml/2006/main" count="64" uniqueCount="63">
  <si>
    <t>If the vendor does a higher quality assurance then the government can do less sampling</t>
  </si>
  <si>
    <t>If the vendor does a lower quality assurance then the government must do a higher volume of sampling</t>
  </si>
  <si>
    <t>Quality Assurance Surveillance Plan (QASP) states 5-9s for vendor internal oversight and performance</t>
  </si>
  <si>
    <t>Variable Names:</t>
  </si>
  <si>
    <t>Variable Constant Value:</t>
  </si>
  <si>
    <t>On Site rates are less than Off site rates</t>
  </si>
  <si>
    <t>Labor is based upon an hourly rate (not "piece" work)</t>
  </si>
  <si>
    <t>All images must be 508 compliant - ICR for text, manual for pictures and other objects</t>
  </si>
  <si>
    <t>Labor Types:</t>
  </si>
  <si>
    <t>Project Manager</t>
  </si>
  <si>
    <t>Imaging Technician</t>
  </si>
  <si>
    <t xml:space="preserve">QA/QC Manager </t>
  </si>
  <si>
    <t>Technical Supervisor</t>
  </si>
  <si>
    <t>Document Processor</t>
  </si>
  <si>
    <t>Labor hours scale up geometrically, i.e. 2000 pages takes twice as long as 1000 pages, 4000 pages takes twice as long as 2000 pages</t>
  </si>
  <si>
    <t>Records Center Box can hold approximately 2000 pages</t>
  </si>
  <si>
    <t>Federal Employee has .5 hours of prep per box (confirmation of what was sent out)</t>
  </si>
  <si>
    <t>Federal Employee Hourly Rate equals $50 (GS-13 Step 5 average)</t>
  </si>
  <si>
    <t>Number of Hours per box</t>
  </si>
  <si>
    <t>Federal Labor Rate</t>
  </si>
  <si>
    <t>Federal prep labor and QA receiving labor is still required but is also on a per page or per image basis</t>
  </si>
  <si>
    <t>Contractor Labor rate:</t>
  </si>
  <si>
    <t>Federal Labor rate:</t>
  </si>
  <si>
    <t>Combined Rate:</t>
  </si>
  <si>
    <t>Number of Boxes:</t>
  </si>
  <si>
    <t>Number of pages: (front and back, no images)</t>
  </si>
  <si>
    <t>Flat fee per image includes 5-9s QA, 508 assurance, etc. by contractor, all labor across all categories is normalized/averaged</t>
  </si>
  <si>
    <t>Total Costs (formula based on pages and labor rate):</t>
  </si>
  <si>
    <t>Number of pages: (front and back, no images)/pictures</t>
  </si>
  <si>
    <t>There are basically two cost estimating techniques.  One is just for contractor and fed time on a per sheet basis.  The FRC used $.40 per sheet for its estimates.  This function is implemented on tab 3, "Simple Calculator #2".  The other technique detailed below is more granular and workflow based.  Both approaches include federal personnel time for prep of records to be sent off site and for QA/QC of the digital deliverables as well.</t>
  </si>
  <si>
    <t>Borrowing from I/T "Uptime" - 99.999% (5-9s) vs. 99% (2-9s) gives a 1000% higher confidence that the digitization effort was completed successfully.  In other words, the processes and procedures for digitization have enough best practices and checkpoints that we have a much higher level of confidence that we achieved our goal of successfully digitizing the paper records.</t>
  </si>
  <si>
    <t>QASP for Contracting Officer Representative acceptance of digital product delivery describes sampling technique, volume, and 2-9s for digitization success</t>
  </si>
  <si>
    <t>Federal Employee QA/QC rate is 6 images per minute or 360 images per hour, this allows for an approximation to the CFR 1236.28 corpus standards</t>
  </si>
  <si>
    <t>A random sampling "generator" can be developed, tested, and deployed at a firm fixed price costs that can meet sampling of a corpus as large as 180,000 pages (Costs = $100 * 8 hours per day * 40 hours in a week == $32,000)</t>
  </si>
  <si>
    <t>QA/QC Professional (for 5-9s)</t>
  </si>
  <si>
    <t>Sampling "Generator", Costs = $100 * 8 hours per day * 40 hours in a week == $32,000</t>
  </si>
  <si>
    <t>Off Site Labor Rate per Hour:</t>
  </si>
  <si>
    <t>Imaging/Digitizing is on per page basis (built on a full box being digitized)</t>
  </si>
  <si>
    <t>A Software Engineering referred to as "bebugging" could be used as part of a QA/QC effort.  It is not included at this time.</t>
  </si>
  <si>
    <t>Hardware (i.e. DVD's and reader/writers) are not a significant cost factor and therefore are not considered here.</t>
  </si>
  <si>
    <r>
      <t>Borrowing from CFR 1236.28,  Sampling standards for archival mag tape, a QA/QC sample size of</t>
    </r>
    <r>
      <rPr>
        <b/>
        <sz val="11"/>
        <color theme="1"/>
        <rFont val="Calibri"/>
        <family val="2"/>
        <scheme val="minor"/>
      </rPr>
      <t xml:space="preserve"> 20%</t>
    </r>
    <r>
      <rPr>
        <sz val="11"/>
        <color theme="1"/>
        <rFont val="Calibri"/>
        <family val="2"/>
        <scheme val="minor"/>
      </rPr>
      <t xml:space="preserve"> for 50 tapes is required. if more than 1800 tapes are in the corpus then the sample size should be 384.  These numbers will need to be scaled appropriately for digitization of thousands of pages.  It is highly recommended (mandatory?) that a company doing the digitization be ISO 9000 certified for their statisitcal technique(s) for quality assurance processes.  For this exercise a percentage is used.</t>
    </r>
  </si>
  <si>
    <t>QA/QC Manager Hours = % of Boxes</t>
  </si>
  <si>
    <t>508 Compliance  = Per Page</t>
  </si>
  <si>
    <t>Pictures and Objects Percentage</t>
  </si>
  <si>
    <t>Text Insertion for Picture = % of an hour</t>
  </si>
  <si>
    <t>Pictures and Objects are a percentage of total number of pages being digitized - 5% with 6 minutes per image for text insertion</t>
  </si>
  <si>
    <t>Fed Employee QA/QC = images per hour</t>
  </si>
  <si>
    <t>Contractor Employee has 1 hour of prep per box (confirmation of what was received and cleanup of paper clips, unbinding, etc.)</t>
  </si>
  <si>
    <t>Project Manager Costs</t>
  </si>
  <si>
    <t>Imaging Tech Costs</t>
  </si>
  <si>
    <t>QA/QC Manager Costs</t>
  </si>
  <si>
    <t>Tech Supervisor Costs</t>
  </si>
  <si>
    <t>QA/QC Professional Costs</t>
  </si>
  <si>
    <t>Fed Employee Prep Costs</t>
  </si>
  <si>
    <t>Document Processor Prep Costs</t>
  </si>
  <si>
    <t>Fed QA/QC Acceptance Costs</t>
  </si>
  <si>
    <t>Fed QA/QC Sampling Percentage</t>
  </si>
  <si>
    <t>508 compliance is on per page basis (also based upon a full box being digitized, ICR costs are $.02 per page)</t>
  </si>
  <si>
    <t>508 Compliant Pix Costs</t>
  </si>
  <si>
    <t>508 Compliance Costs - ICR</t>
  </si>
  <si>
    <t>Subtotal</t>
  </si>
  <si>
    <t>Grand Total</t>
  </si>
  <si>
    <t>Assumptions - Last Updated - 5/8/2018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</si>
</sst>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 x14ac:knownFonts="1">
    <font>
      <sz val="11"/>
      <color theme="1"/>
      <name val="Calibri"/>
      <family val="2"/>
      <scheme val="minor"/>
    </font>
    <font>
      <b/>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2" fillId="0" borderId="0" applyFont="0" applyFill="0" applyBorder="0" applyAlignment="0" applyProtection="0"/>
  </cellStyleXfs>
  <cellXfs count="9">
    <xf numFmtId="0" fontId="0" fillId="0" borderId="0" xfId="0"/>
    <xf numFmtId="0" fontId="0" fillId="0" borderId="0" xfId="0" applyAlignment="1">
      <alignment vertical="center" wrapText="1"/>
    </xf>
    <xf numFmtId="0" fontId="0" fillId="0" borderId="0" xfId="0" applyAlignment="1">
      <alignment horizontal="right"/>
    </xf>
    <xf numFmtId="0" fontId="1" fillId="0" borderId="0" xfId="0" applyFont="1" applyAlignment="1">
      <alignment vertical="center" wrapText="1"/>
    </xf>
    <xf numFmtId="0" fontId="0" fillId="0" borderId="0" xfId="0" applyAlignment="1">
      <alignment wrapText="1"/>
    </xf>
    <xf numFmtId="8" fontId="0" fillId="0" borderId="0" xfId="0" applyNumberFormat="1"/>
    <xf numFmtId="6" fontId="0" fillId="0" borderId="0" xfId="0" applyNumberFormat="1"/>
    <xf numFmtId="9" fontId="0" fillId="0" borderId="0" xfId="1" applyFont="1"/>
    <xf numFmtId="0" fontId="0" fillId="0" borderId="0" xfId="1" applyNumberFormat="1"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2"/>
  <sheetViews>
    <sheetView tabSelected="1" workbookViewId="0">
      <selection activeCell="A2" sqref="A2"/>
    </sheetView>
  </sheetViews>
  <sheetFormatPr defaultRowHeight="15" x14ac:dyDescent="0.25"/>
  <cols>
    <col min="1" max="1" width="94.140625" style="1" customWidth="1"/>
  </cols>
  <sheetData>
    <row r="1" spans="1:1" x14ac:dyDescent="0.25">
      <c r="A1" s="3" t="s">
        <v>62</v>
      </c>
    </row>
    <row r="3" spans="1:1" ht="75" x14ac:dyDescent="0.25">
      <c r="A3" s="1" t="s">
        <v>29</v>
      </c>
    </row>
    <row r="5" spans="1:1" ht="30" x14ac:dyDescent="0.25">
      <c r="A5" s="1" t="s">
        <v>39</v>
      </c>
    </row>
    <row r="7" spans="1:1" ht="30" x14ac:dyDescent="0.25">
      <c r="A7" s="1" t="s">
        <v>38</v>
      </c>
    </row>
    <row r="9" spans="1:1" ht="21" customHeight="1" x14ac:dyDescent="0.25">
      <c r="A9" s="1" t="s">
        <v>0</v>
      </c>
    </row>
    <row r="10" spans="1:1" ht="23.25" customHeight="1" x14ac:dyDescent="0.25">
      <c r="A10" s="1" t="s">
        <v>1</v>
      </c>
    </row>
    <row r="12" spans="1:1" ht="75" x14ac:dyDescent="0.25">
      <c r="A12" s="1" t="s">
        <v>40</v>
      </c>
    </row>
    <row r="14" spans="1:1" ht="45" x14ac:dyDescent="0.25">
      <c r="A14" s="1" t="s">
        <v>33</v>
      </c>
    </row>
    <row r="16" spans="1:1" ht="60" x14ac:dyDescent="0.25">
      <c r="A16" s="1" t="s">
        <v>30</v>
      </c>
    </row>
    <row r="18" spans="1:1" x14ac:dyDescent="0.25">
      <c r="A18" s="1" t="s">
        <v>2</v>
      </c>
    </row>
    <row r="19" spans="1:1" ht="30" x14ac:dyDescent="0.25">
      <c r="A19" s="1" t="s">
        <v>31</v>
      </c>
    </row>
    <row r="20" spans="1:1" x14ac:dyDescent="0.25">
      <c r="A20" s="1" t="s">
        <v>7</v>
      </c>
    </row>
    <row r="22" spans="1:1" x14ac:dyDescent="0.25">
      <c r="A22" s="1" t="s">
        <v>5</v>
      </c>
    </row>
    <row r="23" spans="1:1" x14ac:dyDescent="0.25">
      <c r="A23" s="1" t="s">
        <v>6</v>
      </c>
    </row>
    <row r="24" spans="1:1" x14ac:dyDescent="0.25">
      <c r="A24" s="1" t="s">
        <v>37</v>
      </c>
    </row>
    <row r="25" spans="1:1" ht="30" x14ac:dyDescent="0.25">
      <c r="A25" s="1" t="s">
        <v>57</v>
      </c>
    </row>
    <row r="26" spans="1:1" ht="30" x14ac:dyDescent="0.25">
      <c r="A26" s="1" t="s">
        <v>45</v>
      </c>
    </row>
    <row r="27" spans="1:1" ht="30" x14ac:dyDescent="0.25">
      <c r="A27" s="1" t="s">
        <v>14</v>
      </c>
    </row>
    <row r="28" spans="1:1" x14ac:dyDescent="0.25">
      <c r="A28" s="1" t="s">
        <v>15</v>
      </c>
    </row>
    <row r="29" spans="1:1" x14ac:dyDescent="0.25">
      <c r="A29" s="1" t="s">
        <v>16</v>
      </c>
    </row>
    <row r="30" spans="1:1" x14ac:dyDescent="0.25">
      <c r="A30" s="1" t="s">
        <v>17</v>
      </c>
    </row>
    <row r="31" spans="1:1" ht="30" x14ac:dyDescent="0.25">
      <c r="A31" s="1" t="s">
        <v>47</v>
      </c>
    </row>
    <row r="32" spans="1:1" ht="30" x14ac:dyDescent="0.25">
      <c r="A32" s="1" t="s">
        <v>32</v>
      </c>
    </row>
  </sheetData>
  <printOptions gridLines="1"/>
  <pageMargins left="0.7" right="0.7" top="0.75" bottom="0.75" header="0.3" footer="0.3"/>
  <pageSetup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election activeCell="B20" sqref="B20"/>
    </sheetView>
  </sheetViews>
  <sheetFormatPr defaultRowHeight="15" x14ac:dyDescent="0.25"/>
  <cols>
    <col min="1" max="1" width="37.140625" customWidth="1"/>
    <col min="2" max="2" width="23.42578125" customWidth="1"/>
    <col min="3" max="3" width="18.28515625" customWidth="1"/>
  </cols>
  <sheetData>
    <row r="1" spans="1:3" x14ac:dyDescent="0.25">
      <c r="A1" t="s">
        <v>3</v>
      </c>
      <c r="B1" t="s">
        <v>4</v>
      </c>
    </row>
    <row r="3" spans="1:3" ht="30" x14ac:dyDescent="0.25">
      <c r="A3" t="s">
        <v>8</v>
      </c>
      <c r="B3" s="4" t="s">
        <v>36</v>
      </c>
      <c r="C3" s="4" t="s">
        <v>18</v>
      </c>
    </row>
    <row r="4" spans="1:3" x14ac:dyDescent="0.25">
      <c r="A4" s="2" t="s">
        <v>9</v>
      </c>
      <c r="B4">
        <v>150</v>
      </c>
      <c r="C4">
        <v>0.1</v>
      </c>
    </row>
    <row r="5" spans="1:3" x14ac:dyDescent="0.25">
      <c r="A5" s="2" t="s">
        <v>10</v>
      </c>
      <c r="B5">
        <v>47</v>
      </c>
      <c r="C5">
        <v>0.5</v>
      </c>
    </row>
    <row r="6" spans="1:3" x14ac:dyDescent="0.25">
      <c r="A6" s="2" t="s">
        <v>11</v>
      </c>
      <c r="B6">
        <v>135</v>
      </c>
      <c r="C6">
        <v>0.1</v>
      </c>
    </row>
    <row r="7" spans="1:3" x14ac:dyDescent="0.25">
      <c r="A7" s="2" t="s">
        <v>12</v>
      </c>
      <c r="B7">
        <v>80</v>
      </c>
      <c r="C7">
        <v>0.25</v>
      </c>
    </row>
    <row r="8" spans="1:3" x14ac:dyDescent="0.25">
      <c r="A8" s="2" t="s">
        <v>13</v>
      </c>
      <c r="B8">
        <v>39</v>
      </c>
      <c r="C8">
        <v>1</v>
      </c>
    </row>
    <row r="9" spans="1:3" x14ac:dyDescent="0.25">
      <c r="A9" s="2" t="s">
        <v>34</v>
      </c>
      <c r="B9">
        <v>120</v>
      </c>
      <c r="C9">
        <v>1</v>
      </c>
    </row>
    <row r="11" spans="1:3" x14ac:dyDescent="0.25">
      <c r="A11" s="2" t="s">
        <v>19</v>
      </c>
      <c r="B11">
        <v>50</v>
      </c>
    </row>
    <row r="13" spans="1:3" x14ac:dyDescent="0.25">
      <c r="A13" t="s">
        <v>24</v>
      </c>
      <c r="B13">
        <v>10</v>
      </c>
    </row>
    <row r="14" spans="1:3" ht="30" x14ac:dyDescent="0.25">
      <c r="A14" s="4" t="s">
        <v>28</v>
      </c>
      <c r="B14">
        <f>B13*2000*2</f>
        <v>40000</v>
      </c>
    </row>
    <row r="15" spans="1:3" ht="45" x14ac:dyDescent="0.25">
      <c r="A15" s="4" t="s">
        <v>35</v>
      </c>
      <c r="B15" s="6">
        <f>100*8*40</f>
        <v>32000</v>
      </c>
    </row>
    <row r="16" spans="1:3" x14ac:dyDescent="0.25">
      <c r="A16" s="4" t="s">
        <v>56</v>
      </c>
      <c r="B16" s="8">
        <v>0.05</v>
      </c>
    </row>
    <row r="17" spans="1:2" x14ac:dyDescent="0.25">
      <c r="A17" s="4" t="s">
        <v>41</v>
      </c>
      <c r="B17" s="7">
        <v>0.1</v>
      </c>
    </row>
    <row r="18" spans="1:2" x14ac:dyDescent="0.25">
      <c r="A18" s="4" t="s">
        <v>42</v>
      </c>
      <c r="B18">
        <v>0.02</v>
      </c>
    </row>
    <row r="19" spans="1:2" x14ac:dyDescent="0.25">
      <c r="A19" s="4" t="s">
        <v>43</v>
      </c>
      <c r="B19" s="7">
        <v>0.02</v>
      </c>
    </row>
    <row r="20" spans="1:2" x14ac:dyDescent="0.25">
      <c r="A20" s="4" t="s">
        <v>44</v>
      </c>
      <c r="B20">
        <f>6/60</f>
        <v>0.1</v>
      </c>
    </row>
    <row r="21" spans="1:2" x14ac:dyDescent="0.25">
      <c r="A21" s="4" t="s">
        <v>46</v>
      </c>
      <c r="B21">
        <v>360</v>
      </c>
    </row>
    <row r="23" spans="1:2" x14ac:dyDescent="0.25">
      <c r="A23" s="4" t="s">
        <v>48</v>
      </c>
      <c r="B23">
        <f>C4*B13*B4</f>
        <v>150</v>
      </c>
    </row>
    <row r="24" spans="1:2" x14ac:dyDescent="0.25">
      <c r="A24" s="4" t="s">
        <v>49</v>
      </c>
      <c r="B24">
        <f>B5*C5*B13</f>
        <v>235</v>
      </c>
    </row>
    <row r="25" spans="1:2" x14ac:dyDescent="0.25">
      <c r="A25" s="4" t="s">
        <v>50</v>
      </c>
      <c r="B25">
        <f>B6*C6*B13*B17</f>
        <v>13.5</v>
      </c>
    </row>
    <row r="26" spans="1:2" x14ac:dyDescent="0.25">
      <c r="A26" s="4" t="s">
        <v>51</v>
      </c>
      <c r="B26">
        <f>B7*C7*B13</f>
        <v>200</v>
      </c>
    </row>
    <row r="27" spans="1:2" x14ac:dyDescent="0.25">
      <c r="A27" t="s">
        <v>53</v>
      </c>
      <c r="B27">
        <f>0.5*B13*B11</f>
        <v>250</v>
      </c>
    </row>
    <row r="28" spans="1:2" x14ac:dyDescent="0.25">
      <c r="A28" t="s">
        <v>54</v>
      </c>
      <c r="B28">
        <f>B13*B8*C8</f>
        <v>390</v>
      </c>
    </row>
    <row r="29" spans="1:2" x14ac:dyDescent="0.25">
      <c r="A29" s="4" t="s">
        <v>52</v>
      </c>
      <c r="B29">
        <f>B9*C9*B13</f>
        <v>1200</v>
      </c>
    </row>
    <row r="30" spans="1:2" x14ac:dyDescent="0.25">
      <c r="A30" s="4" t="s">
        <v>55</v>
      </c>
      <c r="B30">
        <f>ROUNDUP(B16*(B14/B21)*B11,0)</f>
        <v>278</v>
      </c>
    </row>
    <row r="31" spans="1:2" x14ac:dyDescent="0.25">
      <c r="A31" s="4" t="s">
        <v>59</v>
      </c>
      <c r="B31">
        <f>B18*B14</f>
        <v>800</v>
      </c>
    </row>
    <row r="32" spans="1:2" x14ac:dyDescent="0.25">
      <c r="A32" s="4" t="s">
        <v>58</v>
      </c>
      <c r="B32">
        <f>B19*B20*B14*B9</f>
        <v>9600</v>
      </c>
    </row>
    <row r="33" spans="1:2" x14ac:dyDescent="0.25">
      <c r="A33" s="4" t="s">
        <v>60</v>
      </c>
      <c r="B33">
        <f>SUM(B23:B32)</f>
        <v>13116.5</v>
      </c>
    </row>
    <row r="34" spans="1:2" x14ac:dyDescent="0.25">
      <c r="A34" s="4" t="s">
        <v>61</v>
      </c>
      <c r="B34" s="6">
        <f>B33+B15</f>
        <v>45116.5</v>
      </c>
    </row>
  </sheetData>
  <printOptions gridLine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7" sqref="A7:XFD8"/>
    </sheetView>
  </sheetViews>
  <sheetFormatPr defaultRowHeight="15" x14ac:dyDescent="0.25"/>
  <cols>
    <col min="1" max="1" width="47.5703125" customWidth="1"/>
    <col min="2" max="2" width="10.85546875" bestFit="1" customWidth="1"/>
  </cols>
  <sheetData>
    <row r="1" spans="1:2" ht="45" x14ac:dyDescent="0.25">
      <c r="A1" s="4" t="s">
        <v>26</v>
      </c>
    </row>
    <row r="2" spans="1:2" ht="45" x14ac:dyDescent="0.25">
      <c r="A2" s="4" t="s">
        <v>20</v>
      </c>
    </row>
    <row r="3" spans="1:2" x14ac:dyDescent="0.25">
      <c r="A3" t="s">
        <v>21</v>
      </c>
      <c r="B3" s="5">
        <v>0.5</v>
      </c>
    </row>
    <row r="4" spans="1:2" x14ac:dyDescent="0.25">
      <c r="A4" t="s">
        <v>22</v>
      </c>
      <c r="B4" s="5">
        <v>0.17</v>
      </c>
    </row>
    <row r="5" spans="1:2" x14ac:dyDescent="0.25">
      <c r="A5" t="s">
        <v>23</v>
      </c>
      <c r="B5" s="5">
        <f>SUM(B3:B4)</f>
        <v>0.67</v>
      </c>
    </row>
    <row r="7" spans="1:2" x14ac:dyDescent="0.25">
      <c r="A7" t="s">
        <v>24</v>
      </c>
      <c r="B7">
        <v>10</v>
      </c>
    </row>
    <row r="8" spans="1:2" x14ac:dyDescent="0.25">
      <c r="A8" t="s">
        <v>25</v>
      </c>
      <c r="B8">
        <f>B7*2000*2</f>
        <v>40000</v>
      </c>
    </row>
    <row r="10" spans="1:2" x14ac:dyDescent="0.25">
      <c r="A10" t="s">
        <v>27</v>
      </c>
      <c r="B10" s="5">
        <f>B5*B8</f>
        <v>26800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Assumptions</vt:lpstr>
      <vt:lpstr>Calculator #1</vt:lpstr>
      <vt:lpstr>Simple Calculator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USDOT</dc:creator>
  <cp:lastModifiedBy>NARA Employee</cp:lastModifiedBy>
  <cp:lastPrinted>2018-05-09T14:08:58Z</cp:lastPrinted>
  <dcterms:created xsi:type="dcterms:W3CDTF">2018-04-25T12:31:57Z</dcterms:created>
  <dcterms:modified xsi:type="dcterms:W3CDTF">2019-05-10T14:25:17Z</dcterms:modified>
</cp:coreProperties>
</file>